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5" i="1" l="1"/>
  <c r="K14" i="1"/>
  <c r="K13" i="1"/>
  <c r="K11" i="1"/>
  <c r="K10" i="1"/>
  <c r="K9" i="1"/>
  <c r="K8" i="1"/>
  <c r="K7" i="1"/>
  <c r="H15" i="1"/>
  <c r="H14" i="1"/>
  <c r="H13" i="1"/>
  <c r="H11" i="1"/>
  <c r="H10" i="1"/>
  <c r="H9" i="1"/>
  <c r="H8" i="1"/>
  <c r="H7" i="1"/>
  <c r="O15" i="1" l="1"/>
  <c r="L15" i="1"/>
  <c r="I15" i="1"/>
  <c r="R15" i="1" s="1"/>
  <c r="J15" i="1"/>
  <c r="F15" i="1"/>
  <c r="R14" i="1"/>
  <c r="L14" i="1"/>
  <c r="I14" i="1"/>
  <c r="O14" i="1" s="1"/>
  <c r="Q14" i="1"/>
  <c r="F14" i="1"/>
  <c r="O13" i="1"/>
  <c r="L13" i="1"/>
  <c r="I13" i="1"/>
  <c r="R13" i="1" s="1"/>
  <c r="J13" i="1"/>
  <c r="F13" i="1"/>
  <c r="O11" i="1"/>
  <c r="L11" i="1"/>
  <c r="I11" i="1"/>
  <c r="R11" i="1" s="1"/>
  <c r="J11" i="1"/>
  <c r="F11" i="1"/>
  <c r="L10" i="1"/>
  <c r="I10" i="1"/>
  <c r="O10" i="1" s="1"/>
  <c r="N10" i="1"/>
  <c r="F10" i="1"/>
  <c r="M10" i="1" s="1"/>
  <c r="O9" i="1"/>
  <c r="L9" i="1"/>
  <c r="I9" i="1"/>
  <c r="R9" i="1" s="1"/>
  <c r="J9" i="1"/>
  <c r="F9" i="1"/>
  <c r="R8" i="1"/>
  <c r="O8" i="1"/>
  <c r="L8" i="1"/>
  <c r="I8" i="1"/>
  <c r="Q8" i="1"/>
  <c r="S8" i="1" s="1"/>
  <c r="F8" i="1"/>
  <c r="L7" i="1"/>
  <c r="I7" i="1"/>
  <c r="O7" i="1" s="1"/>
  <c r="N7" i="1"/>
  <c r="F7" i="1"/>
  <c r="M14" i="1" l="1"/>
  <c r="M13" i="1"/>
  <c r="M15" i="1"/>
  <c r="M8" i="1"/>
  <c r="M7" i="1"/>
  <c r="M9" i="1"/>
  <c r="M11" i="1"/>
  <c r="N11" i="1"/>
  <c r="P11" i="1" s="1"/>
  <c r="N15" i="1"/>
  <c r="P15" i="1" s="1"/>
  <c r="Q10" i="1"/>
  <c r="S10" i="1" s="1"/>
  <c r="N14" i="1"/>
  <c r="P14" i="1" s="1"/>
  <c r="S14" i="1"/>
  <c r="J8" i="1"/>
  <c r="J14" i="1"/>
  <c r="N8" i="1"/>
  <c r="P8" i="1" s="1"/>
  <c r="N9" i="1"/>
  <c r="P9" i="1" s="1"/>
  <c r="P10" i="1"/>
  <c r="P7" i="1"/>
  <c r="R10" i="1"/>
  <c r="R7" i="1"/>
  <c r="N13" i="1"/>
  <c r="P13" i="1" s="1"/>
  <c r="Q7" i="1"/>
  <c r="S7" i="1" s="1"/>
  <c r="J10" i="1"/>
  <c r="Q13" i="1"/>
  <c r="S13" i="1" s="1"/>
  <c r="Q9" i="1"/>
  <c r="S9" i="1" s="1"/>
  <c r="Q15" i="1"/>
  <c r="S15" i="1" s="1"/>
  <c r="Q11" i="1"/>
  <c r="S11" i="1" s="1"/>
  <c r="J7" i="1"/>
</calcChain>
</file>

<file path=xl/sharedStrings.xml><?xml version="1.0" encoding="utf-8"?>
<sst xmlns="http://schemas.openxmlformats.org/spreadsheetml/2006/main" count="45" uniqueCount="41">
  <si>
    <t xml:space="preserve">               Sindicato Obrero de la Fruta</t>
  </si>
  <si>
    <t xml:space="preserve">                       PERSONARIA GREMIAL Nº 504  ADHERIDO A LA C. G. T.</t>
  </si>
  <si>
    <t xml:space="preserve">                                  SAAVEDRA 121 –CONCORDIA- ENTRE RIOS</t>
  </si>
  <si>
    <t>PERSONAL EMPAQUE</t>
  </si>
  <si>
    <t>ESPECIALIDADES</t>
  </si>
  <si>
    <t xml:space="preserve">JORNAL  </t>
  </si>
  <si>
    <t>SUMA NO REMN.</t>
  </si>
  <si>
    <t>MENSUAL</t>
  </si>
  <si>
    <t>SUMA NO REMUN.</t>
  </si>
  <si>
    <t>HABER JORNAL</t>
  </si>
  <si>
    <t>SUMA NO REM.</t>
  </si>
  <si>
    <t>TOTAL JORNAL</t>
  </si>
  <si>
    <t>HABER MENSUAL</t>
  </si>
  <si>
    <t>TOTAL MENSUAL</t>
  </si>
  <si>
    <t>HORA  EXTRA  AL 50% REMUNERATIVAS</t>
  </si>
  <si>
    <t>HORA EXTRA AL 50%  SUMA NO REMN.</t>
  </si>
  <si>
    <t xml:space="preserve">TOTAL HORAS EXTRAS AL 50% </t>
  </si>
  <si>
    <t>HORA EXTRA AL 100% REMUNERATIVA</t>
  </si>
  <si>
    <t xml:space="preserve"> HORAS EXTRAS AL 100%  SUMA NO REMN..</t>
  </si>
  <si>
    <t xml:space="preserve">TOTAL HORAS EXTRAS AL 100% </t>
  </si>
  <si>
    <t>I</t>
  </si>
  <si>
    <t>Capataces, conductor de camion</t>
  </si>
  <si>
    <t>II</t>
  </si>
  <si>
    <t>Oficial embalador, armador de cajones, conductor de montacarga y/o tractor</t>
  </si>
  <si>
    <t>III</t>
  </si>
  <si>
    <t>Oficial embalador de segunda, sunchador de cajones o pallets, medio oficial mecanico</t>
  </si>
  <si>
    <t>IV</t>
  </si>
  <si>
    <t>Aprendiz de embalador, clasificador a mano y/o a maquina, peon calificado, controlador y/o romaneador</t>
  </si>
  <si>
    <t>V</t>
  </si>
  <si>
    <t>Aprendiz clasificador a mano y/o maquina, peon mecánica y mantenimiento, peon general</t>
  </si>
  <si>
    <t>Capataz (cosecha)</t>
  </si>
  <si>
    <t>Carrero, tractorista y/o tractoelevadorista</t>
  </si>
  <si>
    <t xml:space="preserve">Cosechador o recolector </t>
  </si>
  <si>
    <t>QUEDA DEBIDAMENTE REGISTRADO EN ACTA ACUERDO QUE EL PAGO DE LOS APORTES SINDICALES Y CONTRIBUCIONES SOLIDARIAS A CARGO DEL TRABAJADOR/A Y LAS CONTRIBUCIONES PATRONALES AL SISTEMA NACIONAL DE OBRAS SOCIALES, SERAN CALCULADAS SOBRE LAS SUMAS BRUTAS TOTALES TENIENDO EN CUENTA LOS CONCEPTOS REMUNERATIVOS Y NO REMUNERATIVOS.</t>
  </si>
  <si>
    <t xml:space="preserve"> Escala Anterior Vigente SEPTIEMBRE 2024</t>
  </si>
  <si>
    <t>13 de OCTUBRE 2024</t>
  </si>
  <si>
    <t>DESDE 1° OCTUBRE 2024-31 DE OCTUBRE 2024  PERSONAL JORNALIZADO</t>
  </si>
  <si>
    <t>DESDE 1° OCTUBRE 2024-31 DE OCTUBRE 2024  PERSONAL MENSUALIZADO</t>
  </si>
  <si>
    <t xml:space="preserve">                                                                                                              HORAS EXTRAORDINARIAS A PARTIR DEL 1° OCT. HASTA 31 DE OCT./24</t>
  </si>
  <si>
    <t>ESCALA SALARIAL EX2024-26394344-APN-ATCON#MT  (PERSONAL JORNALIZADO-MENSUALIZADO Y HORAS EXTRAORDINARIAS) VIGENTE DESDE 1° OCTUBRE HASTA 31 DE OCTUBRE 2024</t>
  </si>
  <si>
    <t>PERSONAL COSECHA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</si>
</sst>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&quot;$&quot;\ \-#,##0.00"/>
    <numFmt numFmtId="164" formatCode="&quot;$&quot;\ 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7" fillId="2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8" fontId="2" fillId="0" borderId="16" xfId="0" applyNumberFormat="1" applyFont="1" applyBorder="1"/>
    <xf numFmtId="8" fontId="2" fillId="0" borderId="19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8" fontId="8" fillId="0" borderId="13" xfId="0" applyNumberFormat="1" applyFont="1" applyBorder="1"/>
    <xf numFmtId="8" fontId="8" fillId="0" borderId="16" xfId="0" applyNumberFormat="1" applyFont="1" applyBorder="1"/>
    <xf numFmtId="8" fontId="7" fillId="0" borderId="16" xfId="0" applyNumberFormat="1" applyFont="1" applyBorder="1"/>
    <xf numFmtId="164" fontId="8" fillId="0" borderId="13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8" fontId="2" fillId="0" borderId="14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8" fontId="8" fillId="0" borderId="14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8" fontId="2" fillId="0" borderId="2" xfId="0" applyNumberFormat="1" applyFont="1" applyBorder="1"/>
    <xf numFmtId="8" fontId="2" fillId="0" borderId="2" xfId="0" applyNumberFormat="1" applyFont="1" applyBorder="1" applyAlignment="1">
      <alignment horizontal="center"/>
    </xf>
    <xf numFmtId="8" fontId="7" fillId="0" borderId="2" xfId="0" applyNumberFormat="1" applyFont="1" applyBorder="1"/>
    <xf numFmtId="0" fontId="0" fillId="0" borderId="22" xfId="0" applyBorder="1" applyAlignment="1">
      <alignment horizontal="center"/>
    </xf>
    <xf numFmtId="8" fontId="2" fillId="0" borderId="20" xfId="0" applyNumberFormat="1" applyFont="1" applyBorder="1"/>
    <xf numFmtId="8" fontId="2" fillId="0" borderId="22" xfId="0" applyNumberFormat="1" applyFont="1" applyBorder="1" applyAlignment="1">
      <alignment horizontal="center"/>
    </xf>
    <xf numFmtId="8" fontId="7" fillId="0" borderId="20" xfId="0" applyNumberFormat="1" applyFont="1" applyBorder="1"/>
    <xf numFmtId="0" fontId="0" fillId="0" borderId="23" xfId="0" applyBorder="1" applyAlignment="1">
      <alignment horizontal="center"/>
    </xf>
    <xf numFmtId="8" fontId="2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8" fontId="2" fillId="0" borderId="14" xfId="0" applyNumberFormat="1" applyFont="1" applyBorder="1"/>
    <xf numFmtId="8" fontId="2" fillId="0" borderId="1" xfId="0" applyNumberFormat="1" applyFont="1" applyBorder="1" applyAlignment="1">
      <alignment horizontal="center"/>
    </xf>
    <xf numFmtId="8" fontId="7" fillId="0" borderId="14" xfId="0" applyNumberFormat="1" applyFont="1" applyBorder="1"/>
    <xf numFmtId="8" fontId="7" fillId="0" borderId="24" xfId="0" applyNumberFormat="1" applyFont="1" applyBorder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8" fontId="2" fillId="0" borderId="25" xfId="0" applyNumberFormat="1" applyFont="1" applyBorder="1" applyAlignment="1">
      <alignment horizontal="center"/>
    </xf>
    <xf numFmtId="8" fontId="2" fillId="0" borderId="26" xfId="0" applyNumberFormat="1" applyFont="1" applyBorder="1" applyAlignment="1">
      <alignment horizontal="center"/>
    </xf>
    <xf numFmtId="8" fontId="8" fillId="0" borderId="20" xfId="0" applyNumberFormat="1" applyFont="1" applyBorder="1"/>
    <xf numFmtId="164" fontId="8" fillId="0" borderId="22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8" fontId="8" fillId="0" borderId="2" xfId="0" applyNumberFormat="1" applyFont="1" applyBorder="1"/>
    <xf numFmtId="8" fontId="8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8" fontId="8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47625</xdr:rowOff>
    </xdr:from>
    <xdr:to>
      <xdr:col>3</xdr:col>
      <xdr:colOff>161926</xdr:colOff>
      <xdr:row>2</xdr:row>
      <xdr:rowOff>0</xdr:rowOff>
    </xdr:to>
    <xdr:pic>
      <xdr:nvPicPr>
        <xdr:cNvPr id="2" name="1 Imagen" descr="Sindi hoja.TIF"/>
        <xdr:cNvPicPr/>
      </xdr:nvPicPr>
      <xdr:blipFill>
        <a:blip xmlns:r="http://schemas.openxmlformats.org/officeDocument/2006/relationships" r:embed="rId1" cstate="print">
          <a:lum contrast="10000"/>
        </a:blip>
        <a:srcRect/>
        <a:stretch>
          <a:fillRect/>
        </a:stretch>
      </xdr:blipFill>
      <xdr:spPr bwMode="auto">
        <a:xfrm>
          <a:off x="361951" y="47625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tabSelected="1" topLeftCell="A11" workbookViewId="0">
      <selection activeCell="L19" sqref="L19"/>
    </sheetView>
  </sheetViews>
  <sheetFormatPr baseColWidth="10" defaultColWidth="9.140625" defaultRowHeight="15" x14ac:dyDescent="0.25"/>
  <cols>
    <col min="1" max="1" width="4.140625" customWidth="1"/>
    <col min="2" max="2" width="3.85546875" customWidth="1"/>
    <col min="11" max="11" width="10.140625" customWidth="1"/>
    <col min="12" max="12" width="11.140625" customWidth="1"/>
    <col min="13" max="13" width="10.5703125" customWidth="1"/>
  </cols>
  <sheetData>
    <row r="1" spans="2:19" ht="23.25" x14ac:dyDescent="0.35">
      <c r="H1" s="1" t="s">
        <v>0</v>
      </c>
      <c r="I1" s="1"/>
    </row>
    <row r="2" spans="2:19" x14ac:dyDescent="0.25">
      <c r="H2" s="2" t="s">
        <v>1</v>
      </c>
      <c r="I2" s="2"/>
    </row>
    <row r="3" spans="2:19" x14ac:dyDescent="0.25">
      <c r="H3" s="3" t="s">
        <v>2</v>
      </c>
      <c r="I3" s="3"/>
      <c r="K3" s="4" t="s">
        <v>35</v>
      </c>
    </row>
    <row r="4" spans="2:19" ht="15.75" thickBot="1" x14ac:dyDescent="0.3">
      <c r="D4" s="5" t="s">
        <v>39</v>
      </c>
      <c r="E4" s="5"/>
    </row>
    <row r="5" spans="2:19" ht="34.5" customHeight="1" thickBot="1" x14ac:dyDescent="0.3">
      <c r="B5" s="75" t="s">
        <v>3</v>
      </c>
      <c r="C5" s="76"/>
      <c r="D5" s="77" t="s">
        <v>34</v>
      </c>
      <c r="E5" s="78"/>
      <c r="F5" s="78"/>
      <c r="G5" s="6"/>
      <c r="H5" s="79" t="s">
        <v>36</v>
      </c>
      <c r="I5" s="80"/>
      <c r="J5" s="81"/>
      <c r="K5" s="82" t="s">
        <v>37</v>
      </c>
      <c r="L5" s="83"/>
      <c r="M5" s="84"/>
      <c r="N5" s="7" t="s">
        <v>38</v>
      </c>
      <c r="O5" s="59"/>
      <c r="P5" s="59"/>
      <c r="Q5" s="60"/>
      <c r="R5" s="59"/>
      <c r="S5" s="61"/>
    </row>
    <row r="6" spans="2:19" ht="43.5" customHeight="1" thickBot="1" x14ac:dyDescent="0.3">
      <c r="B6" s="8"/>
      <c r="C6" s="9" t="s">
        <v>4</v>
      </c>
      <c r="D6" s="10" t="s">
        <v>5</v>
      </c>
      <c r="E6" s="11" t="s">
        <v>6</v>
      </c>
      <c r="F6" s="12" t="s">
        <v>7</v>
      </c>
      <c r="G6" s="11" t="s">
        <v>8</v>
      </c>
      <c r="H6" s="13" t="s">
        <v>9</v>
      </c>
      <c r="I6" s="14" t="s">
        <v>10</v>
      </c>
      <c r="J6" s="15" t="s">
        <v>11</v>
      </c>
      <c r="K6" s="13" t="s">
        <v>12</v>
      </c>
      <c r="L6" s="14" t="s">
        <v>10</v>
      </c>
      <c r="M6" s="15" t="s">
        <v>13</v>
      </c>
      <c r="N6" s="16" t="s">
        <v>14</v>
      </c>
      <c r="O6" s="16" t="s">
        <v>15</v>
      </c>
      <c r="P6" s="17" t="s">
        <v>16</v>
      </c>
      <c r="Q6" s="18" t="s">
        <v>17</v>
      </c>
      <c r="R6" s="19" t="s">
        <v>18</v>
      </c>
      <c r="S6" s="17" t="s">
        <v>19</v>
      </c>
    </row>
    <row r="7" spans="2:19" ht="27.75" thickBot="1" x14ac:dyDescent="0.3">
      <c r="B7" s="20" t="s">
        <v>20</v>
      </c>
      <c r="C7" s="21" t="s">
        <v>21</v>
      </c>
      <c r="D7" s="25">
        <v>13746.799766671998</v>
      </c>
      <c r="E7" s="22">
        <v>8755.06</v>
      </c>
      <c r="F7" s="23">
        <f>D7*23</f>
        <v>316176.39463345596</v>
      </c>
      <c r="G7" s="24">
        <v>201366.37999999998</v>
      </c>
      <c r="H7" s="25">
        <f>(D7+E7)*3.5/100+D7</f>
        <v>14534.364858505518</v>
      </c>
      <c r="I7" s="26">
        <f>E7</f>
        <v>8755.06</v>
      </c>
      <c r="J7" s="27">
        <f>H7+I7</f>
        <v>23289.424858505517</v>
      </c>
      <c r="K7" s="25">
        <f>(F7+G7)*3.5/100+F7</f>
        <v>334290.39174562693</v>
      </c>
      <c r="L7" s="26">
        <f>G7</f>
        <v>201366.37999999998</v>
      </c>
      <c r="M7" s="27">
        <f>K7+L7</f>
        <v>535656.77174562693</v>
      </c>
      <c r="N7" s="28">
        <f>H7/8*150/100</f>
        <v>2725.1934109697845</v>
      </c>
      <c r="O7" s="28">
        <f>I7/8*150/100</f>
        <v>1641.57375</v>
      </c>
      <c r="P7" s="29">
        <f>N7+O7</f>
        <v>4366.7671609697845</v>
      </c>
      <c r="Q7" s="30">
        <f>H7/8*2</f>
        <v>3633.5912146263795</v>
      </c>
      <c r="R7" s="31">
        <f>I7/8*2</f>
        <v>2188.7649999999999</v>
      </c>
      <c r="S7" s="29">
        <f>Q7+R7</f>
        <v>5822.3562146263794</v>
      </c>
    </row>
    <row r="8" spans="2:19" ht="57" customHeight="1" thickBot="1" x14ac:dyDescent="0.3">
      <c r="B8" s="20" t="s">
        <v>22</v>
      </c>
      <c r="C8" s="21" t="s">
        <v>23</v>
      </c>
      <c r="D8" s="25">
        <v>13213.916315126398</v>
      </c>
      <c r="E8" s="22">
        <v>8415.67</v>
      </c>
      <c r="F8" s="23">
        <f t="shared" ref="F8:F15" si="0">D8*23</f>
        <v>303920.07524790714</v>
      </c>
      <c r="G8" s="32">
        <v>193560.41</v>
      </c>
      <c r="H8" s="25">
        <f t="shared" ref="H8:H15" si="1">(D8+E8)*3.5/100+D8</f>
        <v>13970.951836155822</v>
      </c>
      <c r="I8" s="26">
        <f t="shared" ref="I8:I15" si="2">E8</f>
        <v>8415.67</v>
      </c>
      <c r="J8" s="27">
        <f t="shared" ref="J8:J15" si="3">H8+I8</f>
        <v>22386.62183615582</v>
      </c>
      <c r="K8" s="25">
        <f t="shared" ref="K8:K15" si="4">(F8+G8)*3.5/100+F8</f>
        <v>321331.89223158389</v>
      </c>
      <c r="L8" s="26">
        <f t="shared" ref="L8:L15" si="5">G8</f>
        <v>193560.41</v>
      </c>
      <c r="M8" s="27">
        <f t="shared" ref="M8:M15" si="6">K8+L8</f>
        <v>514892.30223158386</v>
      </c>
      <c r="N8" s="28">
        <f t="shared" ref="N8:O15" si="7">H8/8*150/100</f>
        <v>2619.5534692792166</v>
      </c>
      <c r="O8" s="28">
        <f t="shared" si="7"/>
        <v>1577.9381249999999</v>
      </c>
      <c r="P8" s="33">
        <f t="shared" ref="P8:P15" si="8">N8+O8</f>
        <v>4197.4915942792168</v>
      </c>
      <c r="Q8" s="34">
        <f t="shared" ref="Q8:R15" si="9">H8/8*2</f>
        <v>3492.7379590389555</v>
      </c>
      <c r="R8" s="34">
        <f t="shared" si="9"/>
        <v>2103.9175</v>
      </c>
      <c r="S8" s="29">
        <f t="shared" ref="S8:S15" si="10">Q8+R8</f>
        <v>5596.6554590389551</v>
      </c>
    </row>
    <row r="9" spans="2:19" ht="60.75" customHeight="1" thickBot="1" x14ac:dyDescent="0.3">
      <c r="B9" s="20" t="s">
        <v>24</v>
      </c>
      <c r="C9" s="21" t="s">
        <v>25</v>
      </c>
      <c r="D9" s="25">
        <v>12709.0581288352</v>
      </c>
      <c r="E9" s="22">
        <v>8094.14</v>
      </c>
      <c r="F9" s="23">
        <f t="shared" si="0"/>
        <v>292308.33696320961</v>
      </c>
      <c r="G9" s="35">
        <v>186165.22</v>
      </c>
      <c r="H9" s="25">
        <f t="shared" si="1"/>
        <v>13437.170063344432</v>
      </c>
      <c r="I9" s="26">
        <f t="shared" si="2"/>
        <v>8094.14</v>
      </c>
      <c r="J9" s="27">
        <f t="shared" si="3"/>
        <v>21531.310063344434</v>
      </c>
      <c r="K9" s="25">
        <f t="shared" si="4"/>
        <v>309054.91145692195</v>
      </c>
      <c r="L9" s="26">
        <f t="shared" si="5"/>
        <v>186165.22</v>
      </c>
      <c r="M9" s="27">
        <f t="shared" si="6"/>
        <v>495220.13145692192</v>
      </c>
      <c r="N9" s="28">
        <f t="shared" si="7"/>
        <v>2519.469386877081</v>
      </c>
      <c r="O9" s="28">
        <f t="shared" si="7"/>
        <v>1517.6512499999999</v>
      </c>
      <c r="P9" s="36">
        <f t="shared" si="8"/>
        <v>4037.1206368770809</v>
      </c>
      <c r="Q9" s="30">
        <f t="shared" si="9"/>
        <v>3359.2925158361081</v>
      </c>
      <c r="R9" s="30">
        <f t="shared" si="9"/>
        <v>2023.5350000000001</v>
      </c>
      <c r="S9" s="29">
        <f t="shared" si="10"/>
        <v>5382.8275158361084</v>
      </c>
    </row>
    <row r="10" spans="2:19" ht="61.5" customHeight="1" thickBot="1" x14ac:dyDescent="0.3">
      <c r="B10" s="37" t="s">
        <v>26</v>
      </c>
      <c r="C10" s="38" t="s">
        <v>27</v>
      </c>
      <c r="D10" s="25">
        <v>12253.4578802304</v>
      </c>
      <c r="E10" s="22">
        <v>7803.98</v>
      </c>
      <c r="F10" s="23">
        <f t="shared" si="0"/>
        <v>281829.53124529921</v>
      </c>
      <c r="G10" s="24">
        <v>179491.53999999995</v>
      </c>
      <c r="H10" s="25">
        <f t="shared" si="1"/>
        <v>12955.468206038464</v>
      </c>
      <c r="I10" s="26">
        <f t="shared" si="2"/>
        <v>7803.98</v>
      </c>
      <c r="J10" s="27">
        <f t="shared" si="3"/>
        <v>20759.448206038462</v>
      </c>
      <c r="K10" s="25">
        <f t="shared" si="4"/>
        <v>297975.76873888465</v>
      </c>
      <c r="L10" s="26">
        <f t="shared" si="5"/>
        <v>179491.53999999995</v>
      </c>
      <c r="M10" s="27">
        <f t="shared" si="6"/>
        <v>477467.30873888463</v>
      </c>
      <c r="N10" s="28">
        <f t="shared" si="7"/>
        <v>2429.1502886322119</v>
      </c>
      <c r="O10" s="28">
        <f t="shared" si="7"/>
        <v>1463.2462499999999</v>
      </c>
      <c r="P10" s="39">
        <f t="shared" si="8"/>
        <v>3892.3965386322116</v>
      </c>
      <c r="Q10" s="31">
        <f t="shared" si="9"/>
        <v>3238.867051509616</v>
      </c>
      <c r="R10" s="31">
        <f t="shared" si="9"/>
        <v>1950.9949999999999</v>
      </c>
      <c r="S10" s="29">
        <f t="shared" si="10"/>
        <v>5189.8620515096154</v>
      </c>
    </row>
    <row r="11" spans="2:19" ht="65.25" customHeight="1" thickBot="1" x14ac:dyDescent="0.3">
      <c r="B11" s="40" t="s">
        <v>28</v>
      </c>
      <c r="C11" s="13" t="s">
        <v>29</v>
      </c>
      <c r="D11" s="25">
        <v>11846.223316540802</v>
      </c>
      <c r="E11" s="22">
        <v>7544.62</v>
      </c>
      <c r="F11" s="67">
        <f t="shared" si="0"/>
        <v>272463.13628043846</v>
      </c>
      <c r="G11" s="24">
        <v>173526.26</v>
      </c>
      <c r="H11" s="41">
        <f t="shared" si="1"/>
        <v>12524.902832619729</v>
      </c>
      <c r="I11" s="26">
        <f t="shared" si="2"/>
        <v>7544.62</v>
      </c>
      <c r="J11" s="27">
        <f t="shared" si="3"/>
        <v>20069.522832619728</v>
      </c>
      <c r="K11" s="41">
        <f t="shared" si="4"/>
        <v>288072.76515025378</v>
      </c>
      <c r="L11" s="26">
        <f t="shared" si="5"/>
        <v>173526.26</v>
      </c>
      <c r="M11" s="27">
        <f t="shared" si="6"/>
        <v>461599.02515025379</v>
      </c>
      <c r="N11" s="28">
        <f t="shared" si="7"/>
        <v>2348.4192811161993</v>
      </c>
      <c r="O11" s="28">
        <f t="shared" si="7"/>
        <v>1414.61625</v>
      </c>
      <c r="P11" s="39">
        <f t="shared" si="8"/>
        <v>3763.0355311161993</v>
      </c>
      <c r="Q11" s="31">
        <f t="shared" si="9"/>
        <v>3131.2257081549324</v>
      </c>
      <c r="R11" s="31">
        <f t="shared" si="9"/>
        <v>1886.155</v>
      </c>
      <c r="S11" s="39">
        <f t="shared" si="10"/>
        <v>5017.3807081549321</v>
      </c>
    </row>
    <row r="12" spans="2:19" ht="9" customHeight="1" thickBot="1" x14ac:dyDescent="0.3">
      <c r="B12" s="43"/>
      <c r="C12" s="44" t="s">
        <v>40</v>
      </c>
      <c r="D12" s="73"/>
      <c r="E12" s="45"/>
      <c r="F12" s="46"/>
      <c r="G12" s="46"/>
      <c r="H12" s="86"/>
      <c r="I12" s="73"/>
      <c r="J12" s="47"/>
      <c r="K12" s="86"/>
      <c r="L12" s="73"/>
      <c r="M12" s="47"/>
      <c r="N12" s="64"/>
      <c r="O12" s="64"/>
      <c r="P12" s="65"/>
      <c r="Q12" s="64"/>
      <c r="R12" s="64"/>
      <c r="S12" s="66"/>
    </row>
    <row r="13" spans="2:19" ht="18.75" thickBot="1" x14ac:dyDescent="0.3">
      <c r="B13" s="48" t="s">
        <v>20</v>
      </c>
      <c r="C13" s="63" t="s">
        <v>30</v>
      </c>
      <c r="D13" s="25">
        <v>12755.726667014402</v>
      </c>
      <c r="E13" s="49">
        <v>8123.86</v>
      </c>
      <c r="F13" s="68">
        <f t="shared" si="0"/>
        <v>293381.71334133123</v>
      </c>
      <c r="G13" s="50">
        <v>186848.78</v>
      </c>
      <c r="H13" s="41">
        <f t="shared" si="1"/>
        <v>13486.512200359906</v>
      </c>
      <c r="I13" s="69">
        <f t="shared" si="2"/>
        <v>8123.86</v>
      </c>
      <c r="J13" s="51">
        <f t="shared" si="3"/>
        <v>21610.372200359907</v>
      </c>
      <c r="K13" s="41">
        <f t="shared" si="4"/>
        <v>310189.78060827783</v>
      </c>
      <c r="L13" s="69">
        <f t="shared" si="5"/>
        <v>186848.78</v>
      </c>
      <c r="M13" s="51">
        <f t="shared" si="6"/>
        <v>497038.5606082778</v>
      </c>
      <c r="N13" s="70">
        <f t="shared" si="7"/>
        <v>2528.7210375674827</v>
      </c>
      <c r="O13" s="70">
        <f t="shared" si="7"/>
        <v>1523.2237500000001</v>
      </c>
      <c r="P13" s="71">
        <f t="shared" si="8"/>
        <v>4051.9447875674828</v>
      </c>
      <c r="Q13" s="72">
        <f t="shared" si="9"/>
        <v>3371.6280500899766</v>
      </c>
      <c r="R13" s="72">
        <f t="shared" si="9"/>
        <v>2030.9649999999999</v>
      </c>
      <c r="S13" s="71">
        <f t="shared" si="10"/>
        <v>5402.5930500899767</v>
      </c>
    </row>
    <row r="14" spans="2:19" ht="29.25" customHeight="1" thickBot="1" x14ac:dyDescent="0.3">
      <c r="B14" s="52" t="s">
        <v>22</v>
      </c>
      <c r="C14" s="62" t="s">
        <v>31</v>
      </c>
      <c r="D14" s="25">
        <v>12273.832246985601</v>
      </c>
      <c r="E14" s="22">
        <v>7816.58</v>
      </c>
      <c r="F14" s="23">
        <f t="shared" si="0"/>
        <v>282298.14168066881</v>
      </c>
      <c r="G14" s="53">
        <v>179781.34</v>
      </c>
      <c r="H14" s="25">
        <f t="shared" si="1"/>
        <v>12976.996675630096</v>
      </c>
      <c r="I14" s="26">
        <f t="shared" si="2"/>
        <v>7816.58</v>
      </c>
      <c r="J14" s="27">
        <f t="shared" si="3"/>
        <v>20793.576675630095</v>
      </c>
      <c r="K14" s="25">
        <f t="shared" si="4"/>
        <v>298470.92353949219</v>
      </c>
      <c r="L14" s="26">
        <f t="shared" si="5"/>
        <v>179781.34</v>
      </c>
      <c r="M14" s="27">
        <f t="shared" si="6"/>
        <v>478252.26353949215</v>
      </c>
      <c r="N14" s="42">
        <f t="shared" si="7"/>
        <v>2433.1868766806433</v>
      </c>
      <c r="O14" s="42">
        <f t="shared" si="7"/>
        <v>1465.6087500000001</v>
      </c>
      <c r="P14" s="33">
        <f t="shared" si="8"/>
        <v>3898.7956266806432</v>
      </c>
      <c r="Q14" s="34">
        <f t="shared" si="9"/>
        <v>3244.2491689075241</v>
      </c>
      <c r="R14" s="34">
        <f t="shared" si="9"/>
        <v>1954.145</v>
      </c>
      <c r="S14" s="33">
        <f t="shared" si="10"/>
        <v>5198.3941689075236</v>
      </c>
    </row>
    <row r="15" spans="2:19" ht="18.75" thickBot="1" x14ac:dyDescent="0.3">
      <c r="B15" s="54" t="s">
        <v>24</v>
      </c>
      <c r="C15" s="16" t="s">
        <v>32</v>
      </c>
      <c r="D15" s="74">
        <v>11830.402172492799</v>
      </c>
      <c r="E15" s="55">
        <v>7534.54</v>
      </c>
      <c r="F15" s="23">
        <f t="shared" si="0"/>
        <v>272099.24996733438</v>
      </c>
      <c r="G15" s="56">
        <v>173294.42</v>
      </c>
      <c r="H15" s="41">
        <f t="shared" si="1"/>
        <v>12508.175148530046</v>
      </c>
      <c r="I15" s="41">
        <f t="shared" si="2"/>
        <v>7534.54</v>
      </c>
      <c r="J15" s="57">
        <f t="shared" si="3"/>
        <v>20042.715148530046</v>
      </c>
      <c r="K15" s="41">
        <f t="shared" si="4"/>
        <v>287688.02841619111</v>
      </c>
      <c r="L15" s="41">
        <f t="shared" si="5"/>
        <v>173294.42</v>
      </c>
      <c r="M15" s="58">
        <f t="shared" si="6"/>
        <v>460982.44841619115</v>
      </c>
      <c r="N15" s="42">
        <f t="shared" si="7"/>
        <v>2345.2828403493836</v>
      </c>
      <c r="O15" s="42">
        <f t="shared" si="7"/>
        <v>1412.7262499999999</v>
      </c>
      <c r="P15" s="33">
        <f t="shared" si="8"/>
        <v>3758.0090903493838</v>
      </c>
      <c r="Q15" s="34">
        <f t="shared" si="9"/>
        <v>3127.0437871325116</v>
      </c>
      <c r="R15" s="34">
        <f t="shared" si="9"/>
        <v>1883.635</v>
      </c>
      <c r="S15" s="33">
        <f t="shared" si="10"/>
        <v>5010.6787871325114</v>
      </c>
    </row>
    <row r="16" spans="2:19" ht="20.25" customHeight="1" x14ac:dyDescent="0.25">
      <c r="C16" s="85" t="s">
        <v>33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</sheetData>
  <mergeCells count="5">
    <mergeCell ref="B5:C5"/>
    <mergeCell ref="D5:F5"/>
    <mergeCell ref="H5:J5"/>
    <mergeCell ref="K5:M5"/>
    <mergeCell ref="C16:S16"/>
  </mergeCells>
  <pageMargins left="0.25" right="0.25" top="0.75" bottom="0.75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2024-10-14T11:31:35Z</dcterms:modified>
</cp:coreProperties>
</file>