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Hoja1" sheetId="1" r:id="rId1"/>
    <sheet name="Hoja2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F17" i="1" l="1"/>
  <c r="F16" i="1"/>
  <c r="F15" i="1"/>
  <c r="F13" i="1"/>
  <c r="F12" i="1"/>
  <c r="F11" i="1"/>
  <c r="F10" i="1"/>
  <c r="F9" i="1"/>
  <c r="G16" i="1" l="1"/>
  <c r="I15" i="1"/>
  <c r="H13" i="1"/>
  <c r="G12" i="1"/>
  <c r="H11" i="1"/>
  <c r="G10" i="1"/>
  <c r="E16" i="1"/>
  <c r="E9" i="1"/>
  <c r="I17" i="1"/>
  <c r="E17" i="1"/>
  <c r="E15" i="1"/>
  <c r="E13" i="1"/>
  <c r="E10" i="1" l="1"/>
  <c r="E11" i="1"/>
  <c r="H9" i="1"/>
  <c r="E12" i="1"/>
  <c r="I16" i="1"/>
  <c r="H16" i="1"/>
  <c r="H10" i="1"/>
  <c r="I13" i="1"/>
  <c r="I10" i="1"/>
  <c r="H12" i="1"/>
  <c r="G15" i="1"/>
  <c r="G11" i="1"/>
  <c r="H15" i="1"/>
  <c r="G17" i="1"/>
  <c r="I12" i="1"/>
  <c r="I11" i="1"/>
  <c r="G13" i="1"/>
  <c r="H17" i="1"/>
  <c r="G9" i="1" l="1"/>
  <c r="I9" i="1"/>
</calcChain>
</file>

<file path=xl/sharedStrings.xml><?xml version="1.0" encoding="utf-8"?>
<sst xmlns="http://schemas.openxmlformats.org/spreadsheetml/2006/main" count="35" uniqueCount="32">
  <si>
    <t xml:space="preserve">               Sindicato Obrero de la Fruta</t>
  </si>
  <si>
    <t xml:space="preserve">                       PERSONARIA GREMIAL Nº 504  ADHERIDO A LA C. G. T.</t>
  </si>
  <si>
    <t xml:space="preserve">                                  SAAVEDRA 121 –CONCORDIA- ENTRE RIOS</t>
  </si>
  <si>
    <t xml:space="preserve">ESCALA SALARIAL EX2024-26394344-APN-ATCON#MT </t>
  </si>
  <si>
    <t>PERSONAL EMPAQUE</t>
  </si>
  <si>
    <t xml:space="preserve">                                                                                                         </t>
  </si>
  <si>
    <t>ESPECIALIDADES</t>
  </si>
  <si>
    <t>I</t>
  </si>
  <si>
    <t>Capataces, conductor de camion</t>
  </si>
  <si>
    <t>II</t>
  </si>
  <si>
    <t>Oficial embalador, armador de cajones, conductor de montacarga y/o tractor</t>
  </si>
  <si>
    <t>III</t>
  </si>
  <si>
    <t>Oficial embalador de segunda, sunchador de cajones o pallets, medio oficial mecanico</t>
  </si>
  <si>
    <t>IV</t>
  </si>
  <si>
    <t>Aprendiz de embalador, clasificador a mano y/o a maquina, peon calificado, controlador y/o romaneador</t>
  </si>
  <si>
    <t>V</t>
  </si>
  <si>
    <t>Aprendiz clasificador a mano y/o maquina, peon mecánica y mantenimiento, peon general</t>
  </si>
  <si>
    <t>PERSONAL COSECHA</t>
  </si>
  <si>
    <t>Capataz (cosecha)</t>
  </si>
  <si>
    <t>Carrero, tractorista y/o tractoelevadorista</t>
  </si>
  <si>
    <t xml:space="preserve">Cosechador o recolector </t>
  </si>
  <si>
    <t>HABER JORNAL REMUNERATIVO</t>
  </si>
  <si>
    <t>HABER MENSUAL REMUNERATIVO</t>
  </si>
  <si>
    <t>HORA  EXTRA  AL 50% REMUNERATIVO</t>
  </si>
  <si>
    <t>HORA EXTRA AL 100% REMUNERATIVO</t>
  </si>
  <si>
    <t xml:space="preserve">               VIGENCIA DESDE 1° DICIEMBRE HASTA 31 DICIEMBRE 2024</t>
  </si>
  <si>
    <t xml:space="preserve"> Escala Anterior Vigente Noviembre 2024</t>
  </si>
  <si>
    <t>JORNAL  Remunerativo</t>
  </si>
  <si>
    <t>MENSUAL Remunerativo</t>
  </si>
  <si>
    <t xml:space="preserve">  PERSONAL JORNALIZADO Desde 1° Dic.- hasta 31 de Diciembre</t>
  </si>
  <si>
    <t xml:space="preserve">  PERSONAL MENSUALIZADO Desde 1° Dic.-hasta 31 de Diciembre</t>
  </si>
  <si>
    <t xml:space="preserve">     (PERSONAL JORNALIZADO-MENSUALIZADO Y HORAS EXTRAORDINARIAS)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</si>
</sst>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\ #,##0.00;[Red]&quot;$&quot;\ \-#,##0.00"/>
    <numFmt numFmtId="164" formatCode="&quot;$&quot;\ #,##0.00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Arial"/>
      <family val="2"/>
    </font>
    <font>
      <sz val="7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b/>
      <sz val="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/>
    <xf numFmtId="0" fontId="7" fillId="0" borderId="0" xfId="0" applyFont="1" applyAlignment="1">
      <alignment horizontal="left"/>
    </xf>
    <xf numFmtId="0" fontId="7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8" fillId="0" borderId="0" xfId="0" applyFont="1" applyBorder="1"/>
    <xf numFmtId="0" fontId="1" fillId="0" borderId="0" xfId="0" applyFont="1" applyBorder="1"/>
    <xf numFmtId="0" fontId="9" fillId="0" borderId="0" xfId="0" applyFont="1" applyBorder="1"/>
    <xf numFmtId="0" fontId="0" fillId="0" borderId="0" xfId="0" applyBorder="1"/>
    <xf numFmtId="0" fontId="0" fillId="0" borderId="0" xfId="0" applyBorder="1" applyAlignment="1">
      <alignment horizontal="center" vertical="center"/>
    </xf>
    <xf numFmtId="164" fontId="10" fillId="0" borderId="1" xfId="0" applyNumberFormat="1" applyFont="1" applyBorder="1" applyAlignment="1">
      <alignment horizontal="center" vertical="center" wrapText="1"/>
    </xf>
    <xf numFmtId="164" fontId="10" fillId="0" borderId="3" xfId="0" applyNumberFormat="1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/>
    </xf>
    <xf numFmtId="0" fontId="0" fillId="0" borderId="5" xfId="0" applyBorder="1" applyAlignment="1"/>
    <xf numFmtId="0" fontId="6" fillId="0" borderId="6" xfId="0" applyFont="1" applyBorder="1" applyAlignment="1">
      <alignment horizontal="center" vertical="center" shrinkToFit="1"/>
    </xf>
    <xf numFmtId="0" fontId="11" fillId="0" borderId="7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164" fontId="13" fillId="0" borderId="3" xfId="0" applyNumberFormat="1" applyFont="1" applyBorder="1" applyAlignment="1">
      <alignment horizontal="center" vertical="center" wrapText="1"/>
    </xf>
    <xf numFmtId="0" fontId="0" fillId="0" borderId="11" xfId="0" applyBorder="1" applyAlignment="1">
      <alignment horizontal="center"/>
    </xf>
    <xf numFmtId="0" fontId="3" fillId="0" borderId="11" xfId="0" applyFont="1" applyBorder="1" applyAlignment="1">
      <alignment horizontal="center" vertical="center" wrapText="1"/>
    </xf>
    <xf numFmtId="8" fontId="8" fillId="0" borderId="10" xfId="0" applyNumberFormat="1" applyFont="1" applyBorder="1" applyAlignment="1">
      <alignment horizontal="center" vertical="center"/>
    </xf>
    <xf numFmtId="164" fontId="10" fillId="0" borderId="14" xfId="0" applyNumberFormat="1" applyFont="1" applyBorder="1" applyAlignment="1">
      <alignment horizontal="center" vertical="center"/>
    </xf>
    <xf numFmtId="164" fontId="10" fillId="0" borderId="15" xfId="0" applyNumberFormat="1" applyFont="1" applyBorder="1" applyAlignment="1">
      <alignment horizontal="center" vertical="center"/>
    </xf>
    <xf numFmtId="164" fontId="10" fillId="0" borderId="10" xfId="0" applyNumberFormat="1" applyFont="1" applyBorder="1" applyAlignment="1">
      <alignment horizontal="center" vertical="center"/>
    </xf>
    <xf numFmtId="164" fontId="10" fillId="0" borderId="3" xfId="0" applyNumberFormat="1" applyFont="1" applyBorder="1" applyAlignment="1">
      <alignment horizontal="center" vertical="center"/>
    </xf>
    <xf numFmtId="0" fontId="0" fillId="0" borderId="16" xfId="0" applyBorder="1" applyAlignment="1">
      <alignment horizontal="center"/>
    </xf>
    <xf numFmtId="0" fontId="3" fillId="0" borderId="16" xfId="0" applyFont="1" applyBorder="1" applyAlignment="1">
      <alignment horizontal="center" vertical="center" wrapText="1"/>
    </xf>
    <xf numFmtId="164" fontId="10" fillId="0" borderId="12" xfId="0" applyNumberFormat="1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8" fontId="8" fillId="0" borderId="3" xfId="0" applyNumberFormat="1" applyFont="1" applyBorder="1" applyAlignment="1">
      <alignment horizontal="center" vertical="center"/>
    </xf>
    <xf numFmtId="8" fontId="8" fillId="0" borderId="1" xfId="0" applyNumberFormat="1" applyFont="1" applyBorder="1" applyAlignment="1">
      <alignment horizontal="center" vertical="center"/>
    </xf>
    <xf numFmtId="164" fontId="10" fillId="0" borderId="1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3" fillId="0" borderId="0" xfId="0" applyFont="1" applyBorder="1" applyAlignment="1">
      <alignment horizontal="left" vertical="center"/>
    </xf>
    <xf numFmtId="8" fontId="8" fillId="0" borderId="0" xfId="0" applyNumberFormat="1" applyFont="1" applyBorder="1" applyAlignment="1">
      <alignment horizontal="center" vertical="center"/>
    </xf>
    <xf numFmtId="164" fontId="10" fillId="0" borderId="0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4" xfId="0" applyBorder="1" applyAlignment="1">
      <alignment horizontal="center"/>
    </xf>
    <xf numFmtId="0" fontId="3" fillId="0" borderId="14" xfId="0" applyFont="1" applyBorder="1" applyAlignment="1">
      <alignment horizontal="center" vertical="center" wrapText="1"/>
    </xf>
    <xf numFmtId="8" fontId="7" fillId="0" borderId="10" xfId="0" applyNumberFormat="1" applyFont="1" applyBorder="1" applyAlignment="1">
      <alignment horizontal="center" vertical="center"/>
    </xf>
    <xf numFmtId="8" fontId="7" fillId="0" borderId="3" xfId="0" applyNumberFormat="1" applyFont="1" applyBorder="1" applyAlignment="1">
      <alignment horizontal="center" vertical="center"/>
    </xf>
    <xf numFmtId="8" fontId="7" fillId="0" borderId="0" xfId="0" applyNumberFormat="1" applyFont="1" applyBorder="1" applyAlignment="1">
      <alignment horizontal="center" vertical="center"/>
    </xf>
    <xf numFmtId="8" fontId="3" fillId="0" borderId="13" xfId="0" applyNumberFormat="1" applyFont="1" applyBorder="1" applyAlignment="1">
      <alignment vertical="center"/>
    </xf>
    <xf numFmtId="8" fontId="3" fillId="0" borderId="17" xfId="0" applyNumberFormat="1" applyFont="1" applyBorder="1" applyAlignment="1">
      <alignment vertical="center"/>
    </xf>
    <xf numFmtId="8" fontId="3" fillId="0" borderId="0" xfId="0" applyNumberFormat="1" applyFont="1" applyBorder="1" applyAlignment="1">
      <alignment vertical="center"/>
    </xf>
    <xf numFmtId="8" fontId="3" fillId="0" borderId="3" xfId="0" applyNumberFormat="1" applyFont="1" applyBorder="1" applyAlignment="1">
      <alignment vertical="center"/>
    </xf>
    <xf numFmtId="0" fontId="3" fillId="0" borderId="8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9526</xdr:colOff>
      <xdr:row>0</xdr:row>
      <xdr:rowOff>47625</xdr:rowOff>
    </xdr:from>
    <xdr:to>
      <xdr:col>3</xdr:col>
      <xdr:colOff>1</xdr:colOff>
      <xdr:row>2</xdr:row>
      <xdr:rowOff>0</xdr:rowOff>
    </xdr:to>
    <xdr:pic>
      <xdr:nvPicPr>
        <xdr:cNvPr id="2" name="1 Imagen" descr="Sindi hoja.TIF"/>
        <xdr:cNvPicPr/>
      </xdr:nvPicPr>
      <xdr:blipFill>
        <a:blip xmlns:r="http://schemas.openxmlformats.org/officeDocument/2006/relationships" r:embed="rId1" cstate="print">
          <a:lum contrast="10000"/>
        </a:blip>
        <a:srcRect/>
        <a:stretch>
          <a:fillRect/>
        </a:stretch>
      </xdr:blipFill>
      <xdr:spPr bwMode="auto">
        <a:xfrm>
          <a:off x="342901" y="47625"/>
          <a:ext cx="76200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tabSelected="1" topLeftCell="A4" workbookViewId="0">
      <selection activeCell="N9" sqref="N9"/>
    </sheetView>
  </sheetViews>
  <sheetFormatPr baseColWidth="10" defaultColWidth="9.140625" defaultRowHeight="15" x14ac:dyDescent="0.25"/>
  <cols>
    <col min="1" max="1" width="2.5703125" customWidth="1"/>
    <col min="2" max="2" width="3" customWidth="1"/>
    <col min="3" max="3" width="11.5703125" customWidth="1"/>
    <col min="4" max="4" width="10.5703125" customWidth="1"/>
    <col min="5" max="5" width="10.7109375" customWidth="1"/>
    <col min="6" max="6" width="16.5703125" customWidth="1"/>
    <col min="7" max="7" width="15.7109375" customWidth="1"/>
  </cols>
  <sheetData>
    <row r="1" spans="1:9" ht="23.25" x14ac:dyDescent="0.25">
      <c r="F1" s="1" t="s">
        <v>0</v>
      </c>
      <c r="G1" s="2"/>
    </row>
    <row r="2" spans="1:9" x14ac:dyDescent="0.25">
      <c r="F2" s="3" t="s">
        <v>1</v>
      </c>
      <c r="G2" s="2"/>
    </row>
    <row r="3" spans="1:9" x14ac:dyDescent="0.25">
      <c r="F3" s="4" t="s">
        <v>2</v>
      </c>
      <c r="G3" s="5"/>
    </row>
    <row r="4" spans="1:9" x14ac:dyDescent="0.25">
      <c r="F4" s="4"/>
      <c r="G4" s="5"/>
    </row>
    <row r="5" spans="1:9" x14ac:dyDescent="0.25">
      <c r="A5" s="6"/>
      <c r="B5" s="7" t="s">
        <v>3</v>
      </c>
      <c r="C5" s="6"/>
      <c r="D5" s="6"/>
      <c r="E5" s="6"/>
      <c r="F5" s="8" t="s">
        <v>31</v>
      </c>
      <c r="G5" s="9"/>
      <c r="H5" s="6"/>
      <c r="I5" s="6"/>
    </row>
    <row r="6" spans="1:9" ht="18" customHeight="1" thickBot="1" x14ac:dyDescent="0.3">
      <c r="B6" s="10" t="s">
        <v>25</v>
      </c>
      <c r="C6" s="11"/>
      <c r="D6" s="12"/>
      <c r="E6" s="13"/>
      <c r="F6" s="14"/>
      <c r="G6" s="14"/>
      <c r="H6" s="13"/>
      <c r="I6" s="13"/>
    </row>
    <row r="7" spans="1:9" ht="48.75" thickBot="1" x14ac:dyDescent="0.3">
      <c r="B7" s="55" t="s">
        <v>4</v>
      </c>
      <c r="C7" s="56"/>
      <c r="D7" s="57" t="s">
        <v>26</v>
      </c>
      <c r="E7" s="58"/>
      <c r="F7" s="15" t="s">
        <v>29</v>
      </c>
      <c r="G7" s="16" t="s">
        <v>30</v>
      </c>
      <c r="H7" s="17" t="s">
        <v>5</v>
      </c>
      <c r="I7" s="18"/>
    </row>
    <row r="8" spans="1:9" ht="42" thickBot="1" x14ac:dyDescent="0.3">
      <c r="B8" s="19"/>
      <c r="C8" s="20" t="s">
        <v>6</v>
      </c>
      <c r="D8" s="54" t="s">
        <v>27</v>
      </c>
      <c r="E8" s="21" t="s">
        <v>28</v>
      </c>
      <c r="F8" s="22" t="s">
        <v>21</v>
      </c>
      <c r="G8" s="22" t="s">
        <v>22</v>
      </c>
      <c r="H8" s="23" t="s">
        <v>23</v>
      </c>
      <c r="I8" s="24" t="s">
        <v>24</v>
      </c>
    </row>
    <row r="9" spans="1:9" ht="34.5" customHeight="1" thickBot="1" x14ac:dyDescent="0.3">
      <c r="B9" s="25" t="s">
        <v>7</v>
      </c>
      <c r="C9" s="26" t="s">
        <v>8</v>
      </c>
      <c r="D9" s="47">
        <v>23918.239329685166</v>
      </c>
      <c r="E9" s="50">
        <f>D9*23</f>
        <v>550119.50458275876</v>
      </c>
      <c r="F9" s="27">
        <f>(D9)*2.4/100+(D9)</f>
        <v>24492.277073597608</v>
      </c>
      <c r="G9" s="27">
        <f>F9*23</f>
        <v>563322.37269274495</v>
      </c>
      <c r="H9" s="28">
        <f>F9/8*150/100</f>
        <v>4592.3019512995515</v>
      </c>
      <c r="I9" s="29">
        <f>F9/8*2</f>
        <v>6123.0692683994021</v>
      </c>
    </row>
    <row r="10" spans="1:9" ht="72" customHeight="1" thickBot="1" x14ac:dyDescent="0.3">
      <c r="B10" s="25" t="s">
        <v>9</v>
      </c>
      <c r="C10" s="26" t="s">
        <v>10</v>
      </c>
      <c r="D10" s="47">
        <v>22991.060625732029</v>
      </c>
      <c r="E10" s="50">
        <f>D10*23</f>
        <v>528794.39439183671</v>
      </c>
      <c r="F10" s="27">
        <f t="shared" ref="F10:F17" si="0">(D10)*2.4/100+(D10)</f>
        <v>23542.846080749598</v>
      </c>
      <c r="G10" s="27">
        <f t="shared" ref="G10:G17" si="1">F10*23</f>
        <v>541485.45985724078</v>
      </c>
      <c r="H10" s="30">
        <f>F10/8*150/100</f>
        <v>4414.2836401405493</v>
      </c>
      <c r="I10" s="31">
        <f>F10/8*2</f>
        <v>5885.7115201873994</v>
      </c>
    </row>
    <row r="11" spans="1:9" ht="77.25" customHeight="1" thickBot="1" x14ac:dyDescent="0.3">
      <c r="B11" s="25" t="s">
        <v>11</v>
      </c>
      <c r="C11" s="26" t="s">
        <v>12</v>
      </c>
      <c r="D11" s="47">
        <v>22112.655435054734</v>
      </c>
      <c r="E11" s="50">
        <f>D11*23</f>
        <v>508591.07500625891</v>
      </c>
      <c r="F11" s="27">
        <f t="shared" si="0"/>
        <v>22643.359165496047</v>
      </c>
      <c r="G11" s="27">
        <f t="shared" si="1"/>
        <v>520797.26080640906</v>
      </c>
      <c r="H11" s="30">
        <f>F11/8*150/100</f>
        <v>4245.6298435305089</v>
      </c>
      <c r="I11" s="29">
        <f>F11/8*2</f>
        <v>5660.8397913740118</v>
      </c>
    </row>
    <row r="12" spans="1:9" ht="96.75" customHeight="1" thickBot="1" x14ac:dyDescent="0.3">
      <c r="B12" s="32" t="s">
        <v>13</v>
      </c>
      <c r="C12" s="33" t="s">
        <v>14</v>
      </c>
      <c r="D12" s="47">
        <v>21319.9533076015</v>
      </c>
      <c r="E12" s="50">
        <f>D12*23</f>
        <v>490358.92607483448</v>
      </c>
      <c r="F12" s="27">
        <f t="shared" si="0"/>
        <v>21831.632186983934</v>
      </c>
      <c r="G12" s="27">
        <f t="shared" si="1"/>
        <v>502127.5403006305</v>
      </c>
      <c r="H12" s="30">
        <f>F12/8*150/100</f>
        <v>4093.4310350594874</v>
      </c>
      <c r="I12" s="34">
        <f>F12/8*2</f>
        <v>5457.9080467459835</v>
      </c>
    </row>
    <row r="13" spans="1:9" ht="86.25" customHeight="1" thickBot="1" x14ac:dyDescent="0.3">
      <c r="B13" s="35" t="s">
        <v>15</v>
      </c>
      <c r="C13" s="36" t="s">
        <v>16</v>
      </c>
      <c r="D13" s="48">
        <v>20611.399949100462</v>
      </c>
      <c r="E13" s="51">
        <f>D13*23</f>
        <v>474062.1988293106</v>
      </c>
      <c r="F13" s="37">
        <f t="shared" si="0"/>
        <v>21106.073547878874</v>
      </c>
      <c r="G13" s="38">
        <f t="shared" si="1"/>
        <v>485439.69160121412</v>
      </c>
      <c r="H13" s="39">
        <f>F13/8*150/100</f>
        <v>3957.3887902272891</v>
      </c>
      <c r="I13" s="31">
        <f>F13/8*2</f>
        <v>5276.5183869697184</v>
      </c>
    </row>
    <row r="14" spans="1:9" ht="16.5" thickBot="1" x14ac:dyDescent="0.3">
      <c r="A14" s="13"/>
      <c r="B14" s="40"/>
      <c r="C14" s="41" t="s">
        <v>17</v>
      </c>
      <c r="D14" s="49"/>
      <c r="E14" s="52"/>
      <c r="F14" s="42"/>
      <c r="G14" s="42"/>
      <c r="H14" s="43"/>
      <c r="I14" s="43"/>
    </row>
    <row r="15" spans="1:9" ht="27" customHeight="1" thickBot="1" x14ac:dyDescent="0.3">
      <c r="B15" s="44" t="s">
        <v>7</v>
      </c>
      <c r="C15" s="36" t="s">
        <v>18</v>
      </c>
      <c r="D15" s="48">
        <v>22193.852249769625</v>
      </c>
      <c r="E15" s="51">
        <f>D15*23</f>
        <v>510458.60174470139</v>
      </c>
      <c r="F15" s="37">
        <f t="shared" si="0"/>
        <v>22726.504703764094</v>
      </c>
      <c r="G15" s="38">
        <f t="shared" si="1"/>
        <v>522709.60818657419</v>
      </c>
      <c r="H15" s="39">
        <f>F15/8*150/100</f>
        <v>4261.219631955767</v>
      </c>
      <c r="I15" s="31">
        <f>F15/8*2</f>
        <v>5681.6261759410236</v>
      </c>
    </row>
    <row r="16" spans="1:9" ht="45.75" thickBot="1" x14ac:dyDescent="0.3">
      <c r="B16" s="45" t="s">
        <v>9</v>
      </c>
      <c r="C16" s="46" t="s">
        <v>19</v>
      </c>
      <c r="D16" s="47">
        <v>21355.003245872107</v>
      </c>
      <c r="E16" s="50">
        <f>D16*23</f>
        <v>491165.07465505844</v>
      </c>
      <c r="F16" s="27">
        <f t="shared" si="0"/>
        <v>21867.523323773039</v>
      </c>
      <c r="G16" s="27">
        <f t="shared" si="1"/>
        <v>502953.03644677991</v>
      </c>
      <c r="H16" s="39">
        <f>F16/8*150/100</f>
        <v>4100.1606232074446</v>
      </c>
      <c r="I16" s="31">
        <f>F16/8*2</f>
        <v>5466.8808309432598</v>
      </c>
    </row>
    <row r="17" spans="2:9" ht="27.75" customHeight="1" thickBot="1" x14ac:dyDescent="0.3">
      <c r="B17" s="35" t="s">
        <v>11</v>
      </c>
      <c r="C17" s="36" t="s">
        <v>20</v>
      </c>
      <c r="D17" s="48">
        <v>20583.868457540357</v>
      </c>
      <c r="E17" s="53">
        <f>D17*23</f>
        <v>473428.97452342819</v>
      </c>
      <c r="F17" s="37">
        <f t="shared" si="0"/>
        <v>21077.881300521327</v>
      </c>
      <c r="G17" s="37">
        <f t="shared" si="1"/>
        <v>484791.2699119905</v>
      </c>
      <c r="H17" s="39">
        <f>F17/8*150/100</f>
        <v>3952.102743847749</v>
      </c>
      <c r="I17" s="31">
        <f>F17/8*2</f>
        <v>5269.4703251303317</v>
      </c>
    </row>
  </sheetData>
  <mergeCells count="2">
    <mergeCell ref="B7:C7"/>
    <mergeCell ref="D7:E7"/>
  </mergeCells>
  <pageMargins left="0.25" right="0.25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2024-12-12T11:32:03Z</dcterms:modified>
</cp:coreProperties>
</file>